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<sst xmlns="http://schemas.openxmlformats.org/spreadsheetml/2006/main" count="43" uniqueCount="25">
  <si>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Spreadsheet for computing required rear weights</t>
  </si>
  <si>
    <t>Note: Only alter underlined values per your measurements</t>
  </si>
  <si>
    <t>1. Rear distribution unchanged by addition of Bias Assembly.</t>
  </si>
  <si>
    <t xml:space="preserve">Weight of bias assembly </t>
  </si>
  <si>
    <t>Total Wt. oz.</t>
  </si>
  <si>
    <t>L Front oz.</t>
  </si>
  <si>
    <t>R Front oz</t>
  </si>
  <si>
    <t>L Rear oz.</t>
  </si>
  <si>
    <t>R Rear oz.</t>
  </si>
  <si>
    <t>Pct on Left Rear</t>
  </si>
  <si>
    <t>Drift (rght) in.</t>
  </si>
  <si>
    <t>Drift Observations (right is +, left is -)</t>
  </si>
  <si>
    <t>Base Car</t>
  </si>
  <si>
    <t>Proportional amounts added to Rear wheels</t>
  </si>
  <si>
    <t>Proportional amounts added to all wheels</t>
  </si>
  <si>
    <t>2. Rear distribution changed per Target Pct, same Base Car and Bias Assembly. Select a plan to use.</t>
  </si>
  <si>
    <t>Target Rear Distribution Pct</t>
  </si>
  <si>
    <t>Weight added only to Rear Wheels, Front Unchanged:</t>
  </si>
  <si>
    <t>Biased Left Rear</t>
  </si>
  <si>
    <t>Biased Right Rear</t>
  </si>
  <si>
    <t>Proportional Weight added Front and Rear Wheels:</t>
  </si>
  <si>
    <t>Checks:</t>
  </si>
  <si>
    <t>These should equal Base Car Total Wt + Weight of Bias Assembly</t>
  </si>
  <si>
    <t>These should be approximately 1.00</t>
  </si>
  <si>
    <t>If Checks fail, a formula has been scrozzled.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</si>
</sst>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%"/>
    <numFmt numFmtId="167" formatCode="#,##0.000"/>
    <numFmt numFmtId="168" formatCode="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wrapText="1"/>
      <protection locked="0"/>
    </xf>
    <xf numFmtId="168" fontId="0" fillId="0" borderId="1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H25" sqref="H25"/>
    </sheetView>
  </sheetViews>
  <sheetFormatPr defaultColWidth="11.421875" defaultRowHeight="12.75"/>
  <cols>
    <col min="1" max="1" width="27.57421875" style="1" customWidth="1"/>
    <col min="2" max="2" width="11.28125" style="2" customWidth="1"/>
    <col min="3" max="3" width="10.00390625" style="2" customWidth="1"/>
    <col min="5" max="6" width="10.00390625" style="2" customWidth="1"/>
    <col min="7" max="7" width="14.8515625" style="3" customWidth="1"/>
    <col min="8" max="8" width="11.8515625" style="4" customWidth="1"/>
    <col min="9" max="18" width="10.00390625" style="5" customWidth="1"/>
  </cols>
  <sheetData>
    <row r="1" spans="1:4" ht="12.75">
      <c r="A1" s="1" t="s">
        <v>0</v>
      </c>
      <c r="D1" s="1"/>
    </row>
    <row r="2" spans="1:4" ht="12.75">
      <c r="A2" s="1" t="s">
        <v>1</v>
      </c>
      <c r="D2" s="1"/>
    </row>
    <row r="3" ht="12.75">
      <c r="D3" s="1"/>
    </row>
    <row r="4" spans="1:4" ht="12.75">
      <c r="A4" s="1" t="s">
        <v>2</v>
      </c>
      <c r="D4" s="1"/>
    </row>
    <row r="5" ht="12.75">
      <c r="D5" s="1"/>
    </row>
    <row r="6" ht="12.75">
      <c r="D6" s="1"/>
    </row>
    <row r="7" ht="12.75">
      <c r="D7" s="1"/>
    </row>
    <row r="8" spans="1:6" s="1" customFormat="1" ht="12.75">
      <c r="A8" s="1" t="s">
        <v>3</v>
      </c>
      <c r="B8" s="6">
        <v>1.15</v>
      </c>
      <c r="E8" s="5"/>
      <c r="F8" s="5"/>
    </row>
    <row r="9" s="1" customFormat="1" ht="12.75"/>
    <row r="10" spans="2:9" s="5" customFormat="1" ht="12.75">
      <c r="B10" s="2" t="s">
        <v>4</v>
      </c>
      <c r="C10" s="1" t="s">
        <v>5</v>
      </c>
      <c r="D10" s="2" t="s">
        <v>6</v>
      </c>
      <c r="E10" s="2" t="s">
        <v>7</v>
      </c>
      <c r="F10" s="2" t="s">
        <v>8</v>
      </c>
      <c r="G10" s="3" t="s">
        <v>9</v>
      </c>
      <c r="H10" s="4" t="s">
        <v>10</v>
      </c>
      <c r="I10" s="7" t="s">
        <v>11</v>
      </c>
    </row>
    <row r="11" spans="1:18" ht="12.75">
      <c r="A11" s="1" t="s">
        <v>12</v>
      </c>
      <c r="B11" s="6">
        <v>5</v>
      </c>
      <c r="C11" s="6">
        <v>0</v>
      </c>
      <c r="D11" s="6">
        <v>0.69</v>
      </c>
      <c r="E11" s="6">
        <v>1.77</v>
      </c>
      <c r="F11" s="6">
        <v>2.07</v>
      </c>
      <c r="G11" s="3">
        <f>E11/(E11+F11)</f>
        <v>0.4609375</v>
      </c>
      <c r="H11" s="4">
        <f>AVERAGE(I11:R11)</f>
        <v>0</v>
      </c>
      <c r="I11" s="8">
        <v>0</v>
      </c>
      <c r="J11" s="8"/>
      <c r="K11" s="8"/>
      <c r="L11" s="8"/>
      <c r="M11" s="8"/>
      <c r="N11" s="8"/>
      <c r="O11" s="8"/>
      <c r="P11" s="8"/>
      <c r="Q11" s="8"/>
      <c r="R11" s="8"/>
    </row>
    <row r="12" spans="1:18" ht="24.75">
      <c r="A12" s="9" t="s">
        <v>13</v>
      </c>
      <c r="B12" s="2">
        <f>B$11+B$8</f>
        <v>6.15</v>
      </c>
      <c r="C12" s="2">
        <f>C11</f>
        <v>0</v>
      </c>
      <c r="D12" s="2">
        <f>D$11</f>
        <v>0.69</v>
      </c>
      <c r="E12" s="2">
        <f>E$11+$B$8*E$11/($E$11+$F$11)</f>
        <v>2.3000781249999998</v>
      </c>
      <c r="F12" s="2">
        <f>F$11+$B$8*F$11/($E$11+$F$11)</f>
        <v>2.6899218749999996</v>
      </c>
      <c r="G12" s="3">
        <f>E12/(E12+F12)</f>
        <v>0.4609375</v>
      </c>
      <c r="H12" s="4">
        <f>AVERAGE(I12:R12)</f>
        <v>0</v>
      </c>
      <c r="I12" s="8">
        <v>0</v>
      </c>
      <c r="J12" s="8"/>
      <c r="K12" s="8"/>
      <c r="L12" s="8"/>
      <c r="M12" s="8"/>
      <c r="N12" s="8"/>
      <c r="O12" s="8"/>
      <c r="P12" s="8"/>
      <c r="Q12" s="8"/>
      <c r="R12" s="8"/>
    </row>
    <row r="13" spans="1:18" ht="24.75">
      <c r="A13" s="9" t="s">
        <v>14</v>
      </c>
      <c r="B13" s="2">
        <f>B$11+B$8</f>
        <v>6.15</v>
      </c>
      <c r="C13" s="2">
        <f>C$11+$B$8*C$11/$B$11</f>
        <v>0</v>
      </c>
      <c r="D13" s="2">
        <f>D$11+$B$8*D$11/$B$11</f>
        <v>0.8486999999999999</v>
      </c>
      <c r="E13" s="2">
        <f>E$11+$B$8*E$11/$B$11</f>
        <v>2.1771</v>
      </c>
      <c r="F13" s="2">
        <f>F$11+$B$8*F$11/$B$11</f>
        <v>2.5460999999999996</v>
      </c>
      <c r="G13" s="3">
        <f>E13/(E13+F13)</f>
        <v>0.4609375</v>
      </c>
      <c r="H13" s="4">
        <f>AVERAGE(I13:R13)</f>
        <v>0</v>
      </c>
      <c r="I13" s="8">
        <v>0</v>
      </c>
      <c r="J13" s="8"/>
      <c r="K13" s="8"/>
      <c r="L13" s="8"/>
      <c r="M13" s="8"/>
      <c r="N13" s="8"/>
      <c r="O13" s="8"/>
      <c r="P13" s="8"/>
      <c r="Q13" s="8"/>
      <c r="R13" s="8"/>
    </row>
    <row r="14" ht="12.75">
      <c r="D14" s="1"/>
    </row>
    <row r="15" spans="1:4" ht="12.75">
      <c r="A15" s="1" t="s">
        <v>15</v>
      </c>
      <c r="D15" s="1"/>
    </row>
    <row r="16" ht="12.75">
      <c r="D16" s="1"/>
    </row>
    <row r="17" spans="1:2" s="1" customFormat="1" ht="12.75">
      <c r="A17" s="1" t="s">
        <v>16</v>
      </c>
      <c r="B17" s="10">
        <v>0.75</v>
      </c>
    </row>
    <row r="18" ht="12.75">
      <c r="D18" s="1"/>
    </row>
    <row r="19" s="1" customFormat="1" ht="12.75">
      <c r="A19" s="1" t="s">
        <v>17</v>
      </c>
    </row>
    <row r="20" spans="2:9" s="5" customFormat="1" ht="12.75">
      <c r="B20" s="2" t="s">
        <v>4</v>
      </c>
      <c r="C20" s="1" t="s">
        <v>5</v>
      </c>
      <c r="D20" s="2" t="s">
        <v>6</v>
      </c>
      <c r="E20" s="2" t="s">
        <v>7</v>
      </c>
      <c r="F20" s="2" t="s">
        <v>8</v>
      </c>
      <c r="G20" s="3" t="s">
        <v>9</v>
      </c>
      <c r="H20" s="4" t="s">
        <v>10</v>
      </c>
      <c r="I20" s="7" t="s">
        <v>11</v>
      </c>
    </row>
    <row r="21" spans="1:18" s="1" customFormat="1" ht="12.75">
      <c r="A21" s="9" t="s">
        <v>18</v>
      </c>
      <c r="B21" s="2">
        <f>B$11+B$8</f>
        <v>6.15</v>
      </c>
      <c r="C21" s="2">
        <f>C$11</f>
        <v>0</v>
      </c>
      <c r="D21" s="2">
        <f>D$11</f>
        <v>0.69</v>
      </c>
      <c r="E21" s="2">
        <f>($B21-$C21-$D21)*$B$17</f>
        <v>4.095000000000001</v>
      </c>
      <c r="F21" s="2">
        <f>($B21-$C21-$D21)*(1-$B$17)</f>
        <v>1.3650000000000002</v>
      </c>
      <c r="G21" s="3">
        <f>E21/(E21+F21)</f>
        <v>0.75</v>
      </c>
      <c r="H21" s="4">
        <f>AVERAGE(I21:R21)</f>
        <v>0</v>
      </c>
      <c r="I21" s="8">
        <v>0</v>
      </c>
      <c r="J21" s="8"/>
      <c r="K21" s="8"/>
      <c r="L21" s="8"/>
      <c r="M21" s="8"/>
      <c r="N21" s="8"/>
      <c r="O21" s="8"/>
      <c r="P21" s="8"/>
      <c r="Q21" s="8"/>
      <c r="R21" s="8"/>
    </row>
    <row r="22" spans="1:18" s="1" customFormat="1" ht="12.75">
      <c r="A22" s="9" t="s">
        <v>19</v>
      </c>
      <c r="B22" s="2">
        <f>B$11+B$8</f>
        <v>6.15</v>
      </c>
      <c r="C22" s="2">
        <f>C$11</f>
        <v>0</v>
      </c>
      <c r="D22" s="2">
        <f>D$11</f>
        <v>0.69</v>
      </c>
      <c r="E22" s="2">
        <f>($B22-$C22-$D22)*(1-$B$17)</f>
        <v>1.3650000000000002</v>
      </c>
      <c r="F22" s="2">
        <f>($B22-$C22-$D22)*$B$17</f>
        <v>4.095000000000001</v>
      </c>
      <c r="G22" s="3">
        <f>E22/(E22+F22)</f>
        <v>0.25</v>
      </c>
      <c r="H22" s="4">
        <f>AVERAGE(I22:R22)</f>
        <v>0</v>
      </c>
      <c r="I22" s="8">
        <v>0</v>
      </c>
      <c r="J22" s="8"/>
      <c r="K22" s="8"/>
      <c r="L22" s="8"/>
      <c r="M22" s="8"/>
      <c r="N22" s="8"/>
      <c r="O22" s="8"/>
      <c r="P22" s="8"/>
      <c r="Q22" s="8"/>
      <c r="R22" s="8"/>
    </row>
    <row r="23" spans="4:20" s="1" customFormat="1" ht="12.75">
      <c r="D23" s="2"/>
      <c r="G23" s="2"/>
      <c r="H23" s="2"/>
      <c r="I23" s="3"/>
      <c r="J23" s="4"/>
      <c r="S23" s="5"/>
      <c r="T23" s="5"/>
    </row>
    <row r="24" spans="1:4" ht="12.75">
      <c r="A24" s="1" t="s">
        <v>20</v>
      </c>
      <c r="C24" s="1"/>
      <c r="D24" s="2"/>
    </row>
    <row r="25" spans="2:9" s="5" customFormat="1" ht="12.75">
      <c r="B25" s="2" t="s">
        <v>4</v>
      </c>
      <c r="C25" s="1" t="s">
        <v>5</v>
      </c>
      <c r="D25" s="2" t="s">
        <v>6</v>
      </c>
      <c r="E25" s="2" t="s">
        <v>7</v>
      </c>
      <c r="F25" s="2" t="s">
        <v>8</v>
      </c>
      <c r="G25" s="3" t="s">
        <v>9</v>
      </c>
      <c r="H25" s="4" t="s">
        <v>10</v>
      </c>
      <c r="I25" s="7" t="s">
        <v>11</v>
      </c>
    </row>
    <row r="26" spans="1:18" s="1" customFormat="1" ht="12.75">
      <c r="A26" s="9" t="s">
        <v>18</v>
      </c>
      <c r="B26" s="2">
        <f>B$11+B$8</f>
        <v>6.15</v>
      </c>
      <c r="C26" s="2">
        <f>C$11+$B$8*C$11/$B$11</f>
        <v>0</v>
      </c>
      <c r="D26" s="2">
        <f>D$11*B26/B$11</f>
        <v>0.8487</v>
      </c>
      <c r="E26" s="2">
        <f>($B26-$C26-$D26)*$B$17</f>
        <v>3.975975</v>
      </c>
      <c r="F26" s="2">
        <f>($B26-$C26-$D26)*(1-$B$17)</f>
        <v>1.325325</v>
      </c>
      <c r="G26" s="3">
        <f>E26/(E26+F26)</f>
        <v>0.75</v>
      </c>
      <c r="H26" s="4">
        <f>AVERAGE(I26:R26)</f>
        <v>0</v>
      </c>
      <c r="I26" s="8">
        <v>0</v>
      </c>
      <c r="J26" s="8"/>
      <c r="K26" s="8"/>
      <c r="L26" s="8"/>
      <c r="M26" s="8"/>
      <c r="N26" s="8"/>
      <c r="O26" s="8"/>
      <c r="P26" s="8"/>
      <c r="Q26" s="8"/>
      <c r="R26" s="8"/>
    </row>
    <row r="27" spans="1:18" s="1" customFormat="1" ht="12.75">
      <c r="A27" s="9" t="s">
        <v>19</v>
      </c>
      <c r="B27" s="2">
        <f>B$11+B$8</f>
        <v>6.15</v>
      </c>
      <c r="C27" s="2">
        <f>C$11+$B$8*C$11/$B$11</f>
        <v>0</v>
      </c>
      <c r="D27" s="2">
        <f>D$11*B27/B$11</f>
        <v>0.8487</v>
      </c>
      <c r="E27" s="2">
        <f>($B27-$C27-$D27)*(1-$B$17)</f>
        <v>1.325325</v>
      </c>
      <c r="F27" s="2">
        <f>($B27-$C27-$D27)*$B$17</f>
        <v>3.975975</v>
      </c>
      <c r="G27" s="3">
        <f>E27/(E27+F27)</f>
        <v>0.25</v>
      </c>
      <c r="H27" s="4">
        <f>AVERAGE(I27:R27)</f>
        <v>0</v>
      </c>
      <c r="I27" s="8">
        <v>0</v>
      </c>
      <c r="J27" s="8"/>
      <c r="K27" s="8"/>
      <c r="L27" s="8"/>
      <c r="M27" s="8"/>
      <c r="N27" s="8"/>
      <c r="O27" s="8"/>
      <c r="P27" s="8"/>
      <c r="Q27" s="8"/>
      <c r="R27" s="8"/>
    </row>
    <row r="28" ht="12.75">
      <c r="D28" s="1"/>
    </row>
    <row r="29" ht="12.75">
      <c r="D29" s="1"/>
    </row>
    <row r="30" ht="12.75">
      <c r="D30" s="1"/>
    </row>
    <row r="31" spans="2:6" ht="12.75">
      <c r="B31" s="2" t="s">
        <v>21</v>
      </c>
      <c r="C31" s="2">
        <f>SUM(D26:F26)</f>
        <v>6.15</v>
      </c>
      <c r="D31" s="1"/>
      <c r="E31" s="1"/>
      <c r="F31" s="11" t="s">
        <v>22</v>
      </c>
    </row>
    <row r="32" spans="3:4" ht="12.75">
      <c r="C32" s="2">
        <f>SUM(D27:F27)</f>
        <v>6.15</v>
      </c>
      <c r="D32" s="1"/>
    </row>
    <row r="33" spans="3:6" ht="12.75">
      <c r="C33" s="2">
        <f>(D26/B26)/(D$11/B$11)</f>
        <v>1</v>
      </c>
      <c r="D33" s="1"/>
      <c r="E33" s="2">
        <f>((E26+F26)/B26)/((E$11+F$11)/B$11)</f>
        <v>1.1223958333333333</v>
      </c>
      <c r="F33" s="11" t="s">
        <v>23</v>
      </c>
    </row>
    <row r="34" spans="3:5" ht="12.75">
      <c r="C34" s="2">
        <f>(D27/B27)/(D$11/B$11)</f>
        <v>1</v>
      </c>
      <c r="D34" s="1"/>
      <c r="E34" s="2">
        <f>((E27+F27)/B27)/((E$11+F$11)/B$11)</f>
        <v>1.1223958333333333</v>
      </c>
    </row>
    <row r="35" spans="2:4" ht="12.75">
      <c r="B35" s="11" t="s">
        <v>24</v>
      </c>
      <c r="D35" s="1"/>
    </row>
  </sheetData>
  <sheetProtection selectLockedCells="1" selectUnlockedCells="1"/>
  <printOptions/>
  <pageMargins left="1.25" right="1.2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